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ortgage" state="visible" r:id="rId4"/>
  </sheets>
  <calcPr calcId="171027"/>
</workbook>
</file>

<file path=xl/sharedStrings.xml><?xml version="1.0" encoding="utf-8"?>
<sst xmlns="http://schemas.openxmlformats.org/spreadsheetml/2006/main" count="28" uniqueCount="28">
  <si>
    <t>Mortgage calculator</t>
  </si>
  <si>
    <t>Change the blue cells. Property tax, insurance and fees are not included.</t>
  </si>
  <si>
    <t>Home price</t>
  </si>
  <si>
    <t>Down payment</t>
  </si>
  <si>
    <t>Annual interest rate</t>
  </si>
  <si>
    <t>Amortization (years)</t>
  </si>
  <si>
    <t>Loan amount</t>
  </si>
  <si>
    <t>Down payment as % of price</t>
  </si>
  <si>
    <t>Monthly payment</t>
  </si>
  <si>
    <t>Total of all payments</t>
  </si>
  <si>
    <t>Total interest paid</t>
  </si>
  <si>
    <t>First year schedule</t>
  </si>
  <si>
    <t>Payment</t>
  </si>
  <si>
    <t>Interest</t>
  </si>
  <si>
    <t>Principal</t>
  </si>
  <si>
    <t>Balance</t>
  </si>
  <si>
    <t>Month 1</t>
  </si>
  <si>
    <t>Month 2</t>
  </si>
  <si>
    <t>Month 3</t>
  </si>
  <si>
    <t>Month 4</t>
  </si>
  <si>
    <t>Month 5</t>
  </si>
  <si>
    <t>Month 6</t>
  </si>
  <si>
    <t>Month 7</t>
  </si>
  <si>
    <t>Month 8</t>
  </si>
  <si>
    <t>Month 9</t>
  </si>
  <si>
    <t>Month 10</t>
  </si>
  <si>
    <t>Month 11</t>
  </si>
  <si>
    <t>Month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</si>
</sst>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.0%"/>
  </numFmts>
  <fonts count="7" x14ac:knownFonts="1">
    <font>
      <color theme="1"/>
      <family val="2"/>
      <scheme val="minor"/>
      <sz val="11"/>
      <name val="Calibri"/>
    </font>
    <font>
      <b/>
      <sz val="18"/>
    </font>
    <font>
      <i/>
      <color rgb="FF6E6E73"/>
    </font>
    <font>
      <color rgb="FF1F4FD8"/>
    </font>
    <font>
      <b/>
    </font>
    <font>
      <b/>
      <sz val="13"/>
    </font>
    <font>
      <b/>
      <color rgb="FFFFFFFF"/>
    </font>
  </fonts>
  <fills count="4">
    <fill>
      <patternFill patternType="none"/>
    </fill>
    <fill>
      <patternFill patternType="gray125"/>
    </fill>
    <fill>
      <patternFill patternType="solid">
        <fgColor rgb="FFEEF0FF"/>
      </patternFill>
    </fill>
    <fill>
      <patternFill patternType="solid">
        <fgColor rgb="FF5B4B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164" fontId="3" fillId="2" borderId="0" xfId="0" applyNumberFormat="1" applyFont="1" applyFill="1"/>
    <xf numFmtId="10" fontId="3" fillId="2" borderId="0" xfId="0" applyNumberFormat="1" applyFont="1" applyFill="1"/>
    <xf numFmtId="1" fontId="3" fillId="2" borderId="0" xfId="0" applyNumberFormat="1" applyFont="1" applyFill="1"/>
    <xf numFmtId="164" fontId="0" fillId="0" borderId="0" xfId="0" applyNumberFormat="1"/>
    <xf numFmtId="165" fontId="0" fillId="0" borderId="0" xfId="0" applyNumberFormat="1"/>
    <xf numFmtId="0" fontId="4" fillId="0" borderId="0" xfId="0" applyFont="1"/>
    <xf numFmtId="164" fontId="5" fillId="0" borderId="0" xfId="0" applyNumberFormat="1" applyFont="1"/>
    <xf numFmtId="0" fontId="6" fillId="3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"/>
  <sheetViews>
    <sheetView workbookViewId="0">
      <pane topLeftCell="A1" activePane="bottomLeft" state="frozen"/>
      <selection pane="bottomLeft"/>
    </sheetView>
  </sheetViews>
  <sheetFormatPr defaultRowHeight="15" outlineLevelRow="0" outlineLevelCol="0" x14ac:dyDescent="55"/>
  <cols>
    <col min="1" max="1" width="32" customWidth="1"/>
    <col min="2" max="5" width="18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spans="1:2" x14ac:dyDescent="0.25">
      <c r="A4" t="s">
        <v>2</v>
      </c>
      <c r="B4" s="3">
        <v>650000</v>
      </c>
    </row>
    <row r="5" spans="1:2" x14ac:dyDescent="0.25">
      <c r="A5" t="s">
        <v>3</v>
      </c>
      <c r="B5" s="3">
        <v>130000</v>
      </c>
    </row>
    <row r="6" spans="1:2" x14ac:dyDescent="0.25">
      <c r="A6" t="s">
        <v>4</v>
      </c>
      <c r="B6" s="4">
        <v>0.0525</v>
      </c>
    </row>
    <row r="7" spans="1:2" x14ac:dyDescent="0.25">
      <c r="A7" t="s">
        <v>5</v>
      </c>
      <c r="B7" s="5">
        <v>25</v>
      </c>
    </row>
    <row r="9" spans="1:2" x14ac:dyDescent="0.25">
      <c r="A9" t="s">
        <v>6</v>
      </c>
      <c r="B9" s="6">
        <f>B4-B5</f>
        <v>520000</v>
      </c>
    </row>
    <row r="10" spans="1:2" x14ac:dyDescent="0.25">
      <c r="A10" t="s">
        <v>7</v>
      </c>
      <c r="B10" s="7">
        <f>B5/B4</f>
        <v>0.2</v>
      </c>
    </row>
    <row r="11" spans="1:2" x14ac:dyDescent="0.25">
      <c r="A11" s="8" t="s">
        <v>8</v>
      </c>
      <c r="B11" s="9">
        <f>PMT(B6/12,B7*12,-B9)</f>
        <v>3116.088118890628</v>
      </c>
    </row>
    <row r="12" spans="1:2" x14ac:dyDescent="0.25">
      <c r="A12" t="s">
        <v>9</v>
      </c>
      <c r="B12" s="6">
        <f>B11*B7*12</f>
        <v>934826.4356671884</v>
      </c>
    </row>
    <row r="13" spans="1:2" x14ac:dyDescent="0.25">
      <c r="A13" t="s">
        <v>10</v>
      </c>
      <c r="B13" s="6">
        <f>B12-B9</f>
        <v>414826.4356671884</v>
      </c>
    </row>
    <row r="15" spans="1:5" x14ac:dyDescent="0.25">
      <c r="A15" s="10" t="s">
        <v>11</v>
      </c>
      <c r="B15" s="10" t="s">
        <v>12</v>
      </c>
      <c r="C15" s="10" t="s">
        <v>13</v>
      </c>
      <c r="D15" s="10" t="s">
        <v>14</v>
      </c>
      <c r="E15" s="10" t="s">
        <v>15</v>
      </c>
    </row>
    <row r="16" spans="1:5" x14ac:dyDescent="0.25">
      <c r="A16" t="s">
        <v>16</v>
      </c>
      <c r="B16" s="6">
        <f>$B$11</f>
        <v>3116.088118890628</v>
      </c>
      <c r="C16" s="6">
        <f>$B$9*$B$6/12</f>
        <v>2274.9999999999995</v>
      </c>
      <c r="D16" s="6">
        <f>B16-C16</f>
        <v>841.0881188906283</v>
      </c>
      <c r="E16" s="6">
        <f>$B$9-D16</f>
        <v>519158.91188110935</v>
      </c>
    </row>
    <row r="17" spans="1:5" x14ac:dyDescent="0.25">
      <c r="A17" t="s">
        <v>17</v>
      </c>
      <c r="B17" s="6">
        <f>$B$11</f>
        <v>3116.088118890628</v>
      </c>
      <c r="C17" s="6">
        <f>E16*$B$6/12</f>
        <v>2271.320239479853</v>
      </c>
      <c r="D17" s="6">
        <f>B17-C17</f>
        <v>844.7678794107746</v>
      </c>
      <c r="E17" s="6">
        <f>E16-D17</f>
        <v>518314.1440016986</v>
      </c>
    </row>
    <row r="18" spans="1:5" x14ac:dyDescent="0.25">
      <c r="A18" t="s">
        <v>18</v>
      </c>
      <c r="B18" s="6">
        <f>$B$11</f>
        <v>3116.088118890628</v>
      </c>
      <c r="C18" s="6">
        <f>E17*$B$6/12</f>
        <v>2267.6243800074312</v>
      </c>
      <c r="D18" s="6">
        <f>B18-C18</f>
        <v>848.4637388831966</v>
      </c>
      <c r="E18" s="6">
        <f>E17-D18</f>
        <v>517465.6802628154</v>
      </c>
    </row>
    <row r="19" spans="1:5" x14ac:dyDescent="0.25">
      <c r="A19" t="s">
        <v>19</v>
      </c>
      <c r="B19" s="6">
        <f>$B$11</f>
        <v>3116.088118890628</v>
      </c>
      <c r="C19" s="6">
        <f>E18*$B$6/12</f>
        <v>2263.912351149817</v>
      </c>
      <c r="D19" s="6">
        <f>B19-C19</f>
        <v>852.1757677408109</v>
      </c>
      <c r="E19" s="6">
        <f>E18-D19</f>
        <v>516613.50449507457</v>
      </c>
    </row>
    <row r="20" spans="1:5" x14ac:dyDescent="0.25">
      <c r="A20" t="s">
        <v>20</v>
      </c>
      <c r="B20" s="6">
        <f>$B$11</f>
        <v>3116.088118890628</v>
      </c>
      <c r="C20" s="6">
        <f>E19*$B$6/12</f>
        <v>2260.184082165951</v>
      </c>
      <c r="D20" s="6">
        <f>B20-C20</f>
        <v>855.9040367246766</v>
      </c>
      <c r="E20" s="6">
        <f>E19-D20</f>
        <v>515757.6004583499</v>
      </c>
    </row>
    <row r="21" spans="1:5" x14ac:dyDescent="0.25">
      <c r="A21" t="s">
        <v>21</v>
      </c>
      <c r="B21" s="6">
        <f>$B$11</f>
        <v>3116.088118890628</v>
      </c>
      <c r="C21" s="6">
        <f>E20*$B$6/12</f>
        <v>2256.4395020052807</v>
      </c>
      <c r="D21" s="6">
        <f>B21-C21</f>
        <v>859.6486168853471</v>
      </c>
      <c r="E21" s="6">
        <f>E20-D21</f>
        <v>514897.95184146456</v>
      </c>
    </row>
    <row r="22" spans="1:5" x14ac:dyDescent="0.25">
      <c r="A22" t="s">
        <v>22</v>
      </c>
      <c r="B22" s="6">
        <f>$B$11</f>
        <v>3116.088118890628</v>
      </c>
      <c r="C22" s="6">
        <f>E21*$B$6/12</f>
        <v>2252.6785393064074</v>
      </c>
      <c r="D22" s="6">
        <f>B22-C22</f>
        <v>863.4095795842204</v>
      </c>
      <c r="E22" s="6">
        <f>E21-D22</f>
        <v>514034.54226188036</v>
      </c>
    </row>
    <row r="23" spans="1:5" x14ac:dyDescent="0.25">
      <c r="A23" t="s">
        <v>23</v>
      </c>
      <c r="B23" s="6">
        <f>$B$11</f>
        <v>3116.088118890628</v>
      </c>
      <c r="C23" s="6">
        <f>E22*$B$6/12</f>
        <v>2248.9011223957264</v>
      </c>
      <c r="D23" s="6">
        <f>B23-C23</f>
        <v>867.1869964949015</v>
      </c>
      <c r="E23" s="6">
        <f>E22-D23</f>
        <v>513167.3552653855</v>
      </c>
    </row>
    <row r="24" spans="1:5" x14ac:dyDescent="0.25">
      <c r="A24" t="s">
        <v>24</v>
      </c>
      <c r="B24" s="6">
        <f>$B$11</f>
        <v>3116.088118890628</v>
      </c>
      <c r="C24" s="6">
        <f>E23*$B$6/12</f>
        <v>2245.107179286061</v>
      </c>
      <c r="D24" s="6">
        <f>B24-C24</f>
        <v>870.9809396045666</v>
      </c>
      <c r="E24" s="6">
        <f>E23-D24</f>
        <v>512296.3743257809</v>
      </c>
    </row>
    <row r="25" spans="1:5" x14ac:dyDescent="0.25">
      <c r="A25" t="s">
        <v>25</v>
      </c>
      <c r="B25" s="6">
        <f>$B$11</f>
        <v>3116.088118890628</v>
      </c>
      <c r="C25" s="6">
        <f>E24*$B$6/12</f>
        <v>2241.296637675291</v>
      </c>
      <c r="D25" s="6">
        <f>B25-C25</f>
        <v>874.7914812153367</v>
      </c>
      <c r="E25" s="6">
        <f>E24-D25</f>
        <v>511421.58284456556</v>
      </c>
    </row>
    <row r="26" spans="1:5" x14ac:dyDescent="0.25">
      <c r="A26" t="s">
        <v>26</v>
      </c>
      <c r="B26" s="6">
        <f>$B$11</f>
        <v>3116.088118890628</v>
      </c>
      <c r="C26" s="6">
        <f>E25*$B$6/12</f>
        <v>2237.469424944974</v>
      </c>
      <c r="D26" s="6">
        <f>B26-C26</f>
        <v>878.6186939456538</v>
      </c>
      <c r="E26" s="6">
        <f>E25-D26</f>
        <v>510542.9641506199</v>
      </c>
    </row>
    <row r="27" spans="1:5" x14ac:dyDescent="0.25">
      <c r="A27" t="s">
        <v>27</v>
      </c>
      <c r="B27" s="6">
        <f>$B$11</f>
        <v>3116.088118890628</v>
      </c>
      <c r="C27" s="6">
        <f>E26*$B$6/12</f>
        <v>2233.625468158962</v>
      </c>
      <c r="D27" s="6">
        <f>B27-C27</f>
        <v>882.4626507316657</v>
      </c>
      <c r="E27" s="6">
        <f>E26-D27</f>
        <v>509660.50149988825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Mortgage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2026-10-14T15:48:22Z</dcterms:created>
  <dcterms:modified xsi:type="dcterms:W3CDTF">2026-10-14T15:48:22Z</dcterms:modified>
</cp:coreProperties>
</file>